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CB498F25-660F-44CC-A121-8BC5FF798194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 l="1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<sst xmlns="http://schemas.openxmlformats.org/spreadsheetml/2006/main" count="46" uniqueCount="45">
  <si>
    <t>SIMULA O TEU INVESTIMENTO (EUR)</t>
  </si>
  <si>
    <t>Preenche apenas as células em azul turquesa</t>
  </si>
  <si>
    <t>Preço de Referência</t>
  </si>
  <si>
    <t>Desconto</t>
  </si>
  <si>
    <t xml:space="preserve">Preço 
de Subscrição </t>
  </si>
  <si>
    <r>
      <rPr>
        <b/>
        <u/>
        <sz val="18"/>
        <color rgb="FF000059"/>
        <rFont val="Century Gothic"/>
        <family val="2"/>
      </rPr>
      <t>Passo 1</t>
    </r>
    <r>
      <rPr>
        <b/>
        <sz val="18"/>
        <color rgb="FF000059"/>
        <rFont val="Century Gothic"/>
        <family val="2"/>
      </rPr>
      <t xml:space="preserve"> : Insere o valor do salário anual bruto (premios/bónus incluidos) para 2024</t>
    </r>
  </si>
  <si>
    <t xml:space="preserve"> Salário anual bruto (premios/bónus incluidos)</t>
  </si>
  <si>
    <t>Quantia máxima autorizada  (1)</t>
  </si>
  <si>
    <r>
      <rPr>
        <b/>
        <u/>
        <sz val="18"/>
        <color rgb="FF000059"/>
        <rFont val="Century Gothic"/>
        <family val="2"/>
      </rPr>
      <t>Passo 2 :</t>
    </r>
    <r>
      <rPr>
        <b/>
        <sz val="18"/>
        <color rgb="FF000059"/>
        <rFont val="Century Gothic"/>
        <family val="2"/>
      </rPr>
      <t xml:space="preserve"> Insere a quantia que gostarias de investir (respeitando a quantia autorizada)</t>
    </r>
  </si>
  <si>
    <t>Min €50 | Max 1/4 do salário anual bruto (com limite de €50,000)</t>
  </si>
  <si>
    <t xml:space="preserve">Quantia que gostaria investir </t>
  </si>
  <si>
    <r>
      <rPr>
        <b/>
        <u/>
        <sz val="18"/>
        <color rgb="FF000059"/>
        <rFont val="Century Gothic"/>
        <family val="2"/>
      </rPr>
      <t>Passo 3 :</t>
    </r>
    <r>
      <rPr>
        <b/>
        <sz val="18"/>
        <color rgb="FF000059"/>
        <rFont val="Century Gothic"/>
        <family val="2"/>
      </rPr>
      <t xml:space="preserve"> Visualiza o teu investimento após a subscrição</t>
    </r>
  </si>
  <si>
    <t>Quantia Investida</t>
  </si>
  <si>
    <t>(com quantia máxima autorizada)</t>
  </si>
  <si>
    <t>Nº de ações</t>
  </si>
  <si>
    <t>(com desconto sobre o preço de referência)</t>
  </si>
  <si>
    <t>Nº de ações oferecidas</t>
  </si>
  <si>
    <t>(ações gratuitas) (2)</t>
  </si>
  <si>
    <t xml:space="preserve">Nº total </t>
  </si>
  <si>
    <t>de ações investidas</t>
  </si>
  <si>
    <t xml:space="preserve">Quantia total </t>
  </si>
  <si>
    <t>investida (3)</t>
  </si>
  <si>
    <t>Vantagens (desconto e ações gratuitas) do teu investimento :</t>
  </si>
  <si>
    <r>
      <rPr>
        <b/>
        <u/>
        <sz val="18"/>
        <color rgb="FF000059"/>
        <rFont val="Century Gothic"/>
        <family val="2"/>
      </rPr>
      <t>Passo 4 :</t>
    </r>
    <r>
      <rPr>
        <b/>
        <sz val="18"/>
        <color rgb="FF000059"/>
        <rFont val="Century Gothic"/>
        <family val="2"/>
      </rPr>
      <t xml:space="preserve"> Simula o teu investimento inserindo um preço estimado (da ação) </t>
    </r>
    <r>
      <rPr>
        <b/>
        <u/>
        <sz val="18"/>
        <color rgb="FF000059"/>
        <rFont val="Century Gothic"/>
        <family val="2"/>
      </rPr>
      <t xml:space="preserve">até ao fim do periodo de bloqueio </t>
    </r>
  </si>
  <si>
    <t>(Duração de 3 anos excepto no caso de reembolso antecipado)</t>
  </si>
  <si>
    <t>O teu investimento acompanhará a evolução do preço das ações da Elis, tanto para cima como para baixo. Ele está, portanto, exposto ao risco de perda de capital.</t>
  </si>
  <si>
    <t>Preço estimado das ações Elis</t>
  </si>
  <si>
    <t>na data de vencimento</t>
  </si>
  <si>
    <t>Evolução da ação</t>
  </si>
  <si>
    <t xml:space="preserve">Valor final estimado </t>
  </si>
  <si>
    <t>do invetimento</t>
  </si>
  <si>
    <t>Ganho</t>
  </si>
  <si>
    <t>total estimado</t>
  </si>
  <si>
    <t>Ganho total estimado como %</t>
  </si>
  <si>
    <t>do investimento inicial</t>
  </si>
  <si>
    <t>TABELA DE FLUTUAÇÃO DO PREÇO DAS AÇÕES</t>
  </si>
  <si>
    <t>Evolução das ações na data de vencimento</t>
  </si>
  <si>
    <t>Preço estimado das ações na data de vencimento</t>
  </si>
  <si>
    <t>Valor final estimado do invetimento</t>
  </si>
  <si>
    <t>Ganho total estimado</t>
  </si>
  <si>
    <t>Ganho total estimado como % do investimento inicial</t>
  </si>
  <si>
    <t>Nota: Todos os montantes e potenciais lucros não incluem quaisquer impostos e contribuições sociais.</t>
  </si>
  <si>
    <t>(1) correspondente a 25% do salário bruto anual estimado para 2024 (incluindo os bónus) até ao limite de 50 000 euros (montante máximo autorizado a investir)</t>
  </si>
  <si>
    <t>(2) 1 ação oferecida por 10 ações compradas</t>
  </si>
  <si>
    <t>(3) calculado com base no número total de ações investidas com o preço de referência da 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</si>
</sst>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7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5" fillId="0" borderId="0" xfId="1" applyNumberFormat="1" applyFont="1" applyFill="1" applyBorder="1" applyProtection="1">
      <protection hidden="1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8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1618674</xdr:colOff>
      <xdr:row>45</xdr:row>
      <xdr:rowOff>71082</xdr:rowOff>
    </xdr:from>
    <xdr:to>
      <xdr:col>8</xdr:col>
      <xdr:colOff>126234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953174" y="11344200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1474117</xdr:colOff>
      <xdr:row>45</xdr:row>
      <xdr:rowOff>82288</xdr:rowOff>
    </xdr:from>
    <xdr:to>
      <xdr:col>10</xdr:col>
      <xdr:colOff>280146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181588" y="11355406"/>
          <a:ext cx="188764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1255040</xdr:colOff>
      <xdr:row>69</xdr:row>
      <xdr:rowOff>71082</xdr:rowOff>
    </xdr:from>
    <xdr:to>
      <xdr:col>4</xdr:col>
      <xdr:colOff>67400</xdr:colOff>
      <xdr:row>72</xdr:row>
      <xdr:rowOff>0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64305" y="17249700"/>
          <a:ext cx="199483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1860175</xdr:colOff>
      <xdr:row>69</xdr:row>
      <xdr:rowOff>48670</xdr:rowOff>
    </xdr:from>
    <xdr:to>
      <xdr:col>6</xdr:col>
      <xdr:colOff>56028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451910" y="17227288"/>
          <a:ext cx="193861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1619795</xdr:colOff>
      <xdr:row>69</xdr:row>
      <xdr:rowOff>59876</xdr:rowOff>
    </xdr:from>
    <xdr:to>
      <xdr:col>10</xdr:col>
      <xdr:colOff>70205</xdr:colOff>
      <xdr:row>71</xdr:row>
      <xdr:rowOff>179294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27266" y="17238494"/>
          <a:ext cx="15320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63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48"/>
      <c r="F3" s="49"/>
    </row>
    <row r="4" spans="1:11" ht="33.5">
      <c r="B4" s="50"/>
      <c r="C4" s="50"/>
      <c r="D4" s="51"/>
      <c r="F4" s="52" t="s">
        <v>0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55" t="s">
        <v>1</v>
      </c>
      <c r="G6" s="14"/>
      <c r="H6" s="56"/>
      <c r="I6" s="14"/>
      <c r="J6" s="14"/>
      <c r="K6" s="14"/>
    </row>
    <row r="7" spans="1:11" ht="21">
      <c r="A7" s="53"/>
      <c r="B7" s="57"/>
      <c r="C7" s="58"/>
      <c r="D7" s="50"/>
      <c r="G7" s="14"/>
      <c r="H7" s="59"/>
      <c r="I7" s="60"/>
      <c r="J7" s="61"/>
      <c r="K7" s="14"/>
    </row>
    <row r="8" spans="1:11" s="66" customFormat="1" ht="21">
      <c r="A8" s="62"/>
      <c r="B8" s="63"/>
      <c r="C8" s="64"/>
      <c r="D8" s="65"/>
      <c r="G8" s="67"/>
      <c r="H8" s="67"/>
      <c r="I8" s="67"/>
      <c r="J8" s="67"/>
      <c r="K8" s="67"/>
    </row>
    <row r="9" spans="1:11" s="66" customFormat="1" ht="21">
      <c r="A9" s="62"/>
      <c r="B9" s="63"/>
      <c r="C9" s="64"/>
      <c r="D9" s="65"/>
      <c r="G9" s="67"/>
      <c r="H9" s="67"/>
      <c r="I9" s="67"/>
      <c r="J9" s="67"/>
      <c r="K9" s="67"/>
    </row>
    <row r="10" spans="1:11" s="66" customFormat="1" ht="21">
      <c r="A10" s="62"/>
      <c r="B10" s="63"/>
      <c r="C10" s="64"/>
      <c r="D10" s="65"/>
      <c r="G10" s="67"/>
      <c r="H10" s="67"/>
      <c r="I10" s="67"/>
      <c r="J10" s="67"/>
      <c r="K10" s="67"/>
    </row>
    <row r="11" spans="1:11" ht="36">
      <c r="B11" s="50"/>
      <c r="C11" s="68"/>
      <c r="D11" s="73" t="s">
        <v>2</v>
      </c>
      <c r="E11" s="86">
        <v>21.04</v>
      </c>
      <c r="F11" s="2">
        <v>0.3</v>
      </c>
      <c r="G11" s="3">
        <f>ROUNDUP(E11-(E11*F11),2)</f>
        <v>14.73</v>
      </c>
      <c r="H11" s="69" t="s">
        <v>4</v>
      </c>
      <c r="I11" s="14"/>
      <c r="J11" s="14"/>
      <c r="K11" s="14"/>
    </row>
    <row r="12" spans="1:11" ht="18.5">
      <c r="C12" s="70"/>
      <c r="D12" s="71"/>
      <c r="G12" s="14"/>
      <c r="H12" s="72"/>
      <c r="I12" s="14"/>
      <c r="J12" s="14"/>
      <c r="K12" s="14"/>
    </row>
    <row r="13" spans="1:11" ht="27.75" customHeight="1">
      <c r="C13" s="70"/>
      <c r="D13" s="71"/>
      <c r="F13" s="90" t="s">
        <v>3</v>
      </c>
      <c r="G13" s="14"/>
      <c r="H13" s="72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3" t="s">
        <v>5</v>
      </c>
      <c r="D19" s="93"/>
      <c r="E19" s="93"/>
      <c r="F19" s="93"/>
      <c r="G19" s="93"/>
      <c r="H19" s="93"/>
      <c r="I19" s="93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7" t="s">
        <v>6</v>
      </c>
      <c r="E21" s="17"/>
      <c r="F21" s="17"/>
      <c r="G21" s="33" t="s">
        <v>7</v>
      </c>
      <c r="H21" s="31"/>
      <c r="I21" s="14"/>
      <c r="J21" s="14"/>
      <c r="K21" s="14"/>
    </row>
    <row r="22" spans="3:11">
      <c r="C22" s="17"/>
      <c r="D22" s="17"/>
      <c r="E22" s="17"/>
      <c r="F22" s="17"/>
      <c r="G22" s="31"/>
      <c r="H22" s="31"/>
      <c r="I22" s="14"/>
      <c r="J22" s="14"/>
      <c r="K22" s="14"/>
    </row>
    <row r="23" spans="3:11" ht="22.5">
      <c r="C23" s="17"/>
      <c r="D23" s="74"/>
      <c r="E23" s="17"/>
      <c r="F23" s="17"/>
      <c r="G23" s="87">
        <f>IF(D23/4&gt;50000,50000,D23/4)</f>
        <v>0</v>
      </c>
      <c r="H23" s="31"/>
      <c r="I23" s="14"/>
      <c r="J23" s="14"/>
      <c r="K23" s="14"/>
    </row>
    <row r="24" spans="3:11">
      <c r="C24" s="17"/>
      <c r="D24" s="17"/>
      <c r="E24" s="17"/>
      <c r="F24" s="17"/>
      <c r="G24" s="31"/>
      <c r="H24" s="31"/>
      <c r="I24" s="14"/>
      <c r="J24" s="14"/>
      <c r="K24" s="14"/>
    </row>
    <row r="25" spans="3:11">
      <c r="C25" s="17"/>
      <c r="D25" s="17"/>
      <c r="E25" s="17"/>
      <c r="F25" s="17"/>
      <c r="G25" s="31"/>
      <c r="H25" s="31"/>
      <c r="I25" s="14"/>
      <c r="J25" s="14"/>
      <c r="K25" s="14"/>
    </row>
    <row r="26" spans="3:11">
      <c r="C26" s="17"/>
      <c r="D26" s="17"/>
      <c r="E26" s="17"/>
      <c r="F26" s="17"/>
      <c r="G26" s="31"/>
      <c r="H26" s="31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3" t="s">
        <v>8</v>
      </c>
      <c r="D29" s="93"/>
      <c r="E29" s="93"/>
      <c r="F29" s="93"/>
      <c r="G29" s="93"/>
      <c r="H29" s="93"/>
      <c r="I29" s="93"/>
      <c r="J29" s="14"/>
      <c r="K29" s="14"/>
    </row>
    <row r="30" spans="3:11" ht="15" customHeight="1">
      <c r="E30" s="17"/>
      <c r="F30" s="43" t="s">
        <v>9</v>
      </c>
      <c r="G30" s="44"/>
      <c r="H30" s="45"/>
      <c r="I30" s="14"/>
      <c r="J30" s="14"/>
      <c r="K30" s="14"/>
    </row>
    <row r="31" spans="3:11" ht="19">
      <c r="E31" s="17"/>
      <c r="F31" s="46"/>
      <c r="G31" s="44"/>
      <c r="H31" s="45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7" t="s">
        <v>10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5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0" t="str">
        <f>IF(F35&lt;50,"Valor indicado inferior ao mínimo exigido",IF(F35&gt;50000,"Valor máximo não respeitado",IF(F35&gt;G23,"Valor máximo não respeitado","")))</f>
        <v>Valor indicado inferior ao mínimo exigido</v>
      </c>
      <c r="G37" s="31"/>
      <c r="H37" s="14"/>
      <c r="I37" s="14"/>
      <c r="J37" s="14"/>
      <c r="K37" s="14"/>
    </row>
    <row r="38" spans="2:11">
      <c r="E38" s="17"/>
      <c r="F38" s="17"/>
      <c r="G38" s="31"/>
      <c r="H38" s="14"/>
      <c r="I38" s="14"/>
      <c r="J38" s="14"/>
      <c r="K38" s="14"/>
    </row>
    <row r="39" spans="2:11">
      <c r="E39" s="17"/>
      <c r="F39" s="17"/>
      <c r="G39" s="31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3" t="s">
        <v>11</v>
      </c>
      <c r="D41" s="93"/>
      <c r="E41" s="93"/>
      <c r="F41" s="93"/>
      <c r="G41" s="93"/>
      <c r="H41" s="93"/>
      <c r="I41" s="93"/>
      <c r="J41" s="14"/>
      <c r="K41" s="14"/>
    </row>
    <row r="42" spans="2:11" ht="22.5" customHeight="1">
      <c r="C42" s="32"/>
      <c r="D42" s="32"/>
      <c r="E42" s="32"/>
      <c r="F42" s="32"/>
      <c r="G42" s="32"/>
      <c r="H42" s="32"/>
      <c r="I42" s="32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88" t="s">
        <v>12</v>
      </c>
      <c r="C44" s="31"/>
      <c r="D44" s="33" t="s">
        <v>14</v>
      </c>
      <c r="E44" s="17"/>
      <c r="F44" s="33" t="s">
        <v>16</v>
      </c>
      <c r="G44" s="17"/>
      <c r="H44" s="33" t="s">
        <v>18</v>
      </c>
      <c r="I44" s="31"/>
      <c r="J44" s="33" t="s">
        <v>20</v>
      </c>
      <c r="K44" s="31"/>
    </row>
    <row r="45" spans="2:11" ht="17.5">
      <c r="B45" s="91" t="s">
        <v>13</v>
      </c>
      <c r="C45" s="31"/>
      <c r="D45" s="91" t="s">
        <v>15</v>
      </c>
      <c r="E45" s="17"/>
      <c r="F45" s="34" t="s">
        <v>17</v>
      </c>
      <c r="G45" s="17"/>
      <c r="H45" s="33" t="s">
        <v>19</v>
      </c>
      <c r="I45" s="31"/>
      <c r="J45" s="33" t="s">
        <v>21</v>
      </c>
      <c r="K45" s="31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8">
        <f>IF(F35&gt;G23,G23,F35)</f>
        <v>0</v>
      </c>
      <c r="C47" s="14"/>
      <c r="D47" s="35">
        <f>ROUNDDOWN(+B47/G11,0)</f>
        <v>0</v>
      </c>
      <c r="F47" s="35">
        <f>ROUNDDOWN(D47/10,0)</f>
        <v>0</v>
      </c>
      <c r="H47" s="35">
        <f>+D47+F47</f>
        <v>0</v>
      </c>
      <c r="I47" s="14"/>
      <c r="J47" s="28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6"/>
      <c r="I51" s="17"/>
      <c r="J51" s="17"/>
    </row>
    <row r="52" spans="2:11" ht="16">
      <c r="B52" s="95"/>
      <c r="C52" s="95"/>
      <c r="D52" s="95"/>
      <c r="E52" s="95"/>
      <c r="F52" s="95"/>
      <c r="G52" s="95"/>
      <c r="H52" s="95"/>
      <c r="I52" s="95"/>
      <c r="J52" s="95"/>
    </row>
    <row r="53" spans="2:11" ht="23">
      <c r="C53" s="96" t="s">
        <v>22</v>
      </c>
      <c r="D53" s="96"/>
      <c r="E53" s="96"/>
      <c r="F53" s="96"/>
      <c r="G53" s="96"/>
      <c r="H53" s="96"/>
      <c r="I53" s="96"/>
    </row>
    <row r="54" spans="2:11">
      <c r="C54" s="77"/>
      <c r="D54" s="77"/>
      <c r="E54" s="77"/>
      <c r="F54" s="77"/>
      <c r="G54" s="77"/>
      <c r="H54" s="77"/>
      <c r="I54" s="77"/>
    </row>
    <row r="55" spans="2:11">
      <c r="C55" s="77"/>
      <c r="D55" s="77"/>
      <c r="E55" s="77"/>
      <c r="F55" s="77"/>
      <c r="G55" s="77"/>
      <c r="H55" s="77"/>
      <c r="I55" s="77"/>
      <c r="K55"/>
    </row>
    <row r="56" spans="2:11" ht="17">
      <c r="B56" s="37"/>
      <c r="C56" s="78"/>
      <c r="D56" s="77"/>
      <c r="E56" s="78"/>
      <c r="F56" s="78"/>
      <c r="G56" s="78"/>
      <c r="H56" s="77"/>
      <c r="I56" s="78"/>
      <c r="J56" s="37"/>
    </row>
    <row r="57" spans="2:11" ht="15.65" customHeight="1">
      <c r="C57" s="77"/>
      <c r="D57" s="77"/>
      <c r="E57" s="77"/>
      <c r="F57" s="77"/>
      <c r="G57" s="79"/>
      <c r="H57" s="77"/>
      <c r="I57" s="77"/>
    </row>
    <row r="58" spans="2:11" ht="15.5">
      <c r="C58" s="77"/>
      <c r="D58" s="77"/>
      <c r="E58" s="80"/>
      <c r="F58" s="79"/>
      <c r="G58" s="80"/>
      <c r="H58" s="77"/>
      <c r="I58" s="77"/>
    </row>
    <row r="59" spans="2:11" ht="25">
      <c r="C59" s="77"/>
      <c r="D59" s="77"/>
      <c r="E59" s="81">
        <f>+J47-B47</f>
        <v>0</v>
      </c>
      <c r="F59" s="89"/>
      <c r="G59" s="82" t="e">
        <f>E59/B47</f>
        <v>#DIV/0!</v>
      </c>
      <c r="H59" s="83"/>
      <c r="I59" s="77"/>
      <c r="J59" s="76"/>
    </row>
    <row r="60" spans="2:11" ht="25">
      <c r="C60" s="77"/>
      <c r="D60" s="77"/>
      <c r="E60" s="81"/>
      <c r="F60" s="84"/>
      <c r="G60" s="85"/>
      <c r="H60" s="85"/>
      <c r="I60" s="77"/>
    </row>
    <row r="61" spans="2:11" ht="25">
      <c r="E61" s="4"/>
      <c r="F61" s="38"/>
      <c r="G61" s="9"/>
      <c r="H61" s="16"/>
    </row>
    <row r="62" spans="2:11" ht="22.5" customHeight="1">
      <c r="B62" s="93" t="s">
        <v>23</v>
      </c>
      <c r="C62" s="93"/>
      <c r="D62" s="93"/>
      <c r="E62" s="93"/>
      <c r="F62" s="93"/>
      <c r="G62" s="93"/>
      <c r="H62" s="93"/>
      <c r="I62" s="93"/>
      <c r="J62" s="93"/>
    </row>
    <row r="63" spans="2:11" ht="25.5">
      <c r="E63" s="4"/>
      <c r="F63" s="39" t="s">
        <v>24</v>
      </c>
      <c r="G63" s="9"/>
      <c r="H63" s="16"/>
    </row>
    <row r="64" spans="2:11" ht="25">
      <c r="E64" s="4"/>
      <c r="F64" s="38"/>
      <c r="G64" s="9"/>
      <c r="H64" s="16"/>
    </row>
    <row r="65" spans="2:11" ht="17.5">
      <c r="B65" s="17"/>
      <c r="C65" s="17"/>
      <c r="D65" s="17"/>
      <c r="E65" s="40"/>
      <c r="F65" s="41" t="s">
        <v>25</v>
      </c>
      <c r="G65" s="17"/>
      <c r="H65" s="36"/>
      <c r="I65" s="17"/>
      <c r="J65" s="17"/>
      <c r="K65" s="17"/>
    </row>
    <row r="66" spans="2:11" ht="17.5">
      <c r="B66" s="17"/>
      <c r="C66" s="17"/>
      <c r="D66" s="17"/>
      <c r="E66" s="40"/>
      <c r="F66" s="41"/>
      <c r="G66" s="17"/>
      <c r="H66" s="36"/>
      <c r="I66" s="17"/>
      <c r="J66" s="17"/>
      <c r="K66" s="17"/>
    </row>
    <row r="67" spans="2:11" ht="17.5">
      <c r="B67" s="17"/>
      <c r="C67" s="17"/>
      <c r="D67" s="17"/>
      <c r="E67" s="40"/>
      <c r="F67" s="41"/>
      <c r="G67" s="17"/>
      <c r="H67" s="36"/>
      <c r="I67" s="17"/>
      <c r="J67" s="17"/>
      <c r="K67" s="17"/>
    </row>
    <row r="68" spans="2:11" ht="17.5">
      <c r="B68" s="42" t="s">
        <v>26</v>
      </c>
      <c r="C68" s="31"/>
      <c r="D68" s="33" t="s">
        <v>28</v>
      </c>
      <c r="E68" s="17"/>
      <c r="F68" s="33" t="s">
        <v>29</v>
      </c>
      <c r="G68" s="17"/>
      <c r="H68" s="88" t="s">
        <v>31</v>
      </c>
      <c r="I68" s="31"/>
      <c r="J68" s="33" t="s">
        <v>33</v>
      </c>
      <c r="K68" s="31"/>
    </row>
    <row r="69" spans="2:11" ht="17.5">
      <c r="B69" s="42" t="s">
        <v>27</v>
      </c>
      <c r="C69" s="31"/>
      <c r="D69" s="33" t="s">
        <v>27</v>
      </c>
      <c r="E69" s="17"/>
      <c r="F69" s="88" t="s">
        <v>30</v>
      </c>
      <c r="G69" s="17"/>
      <c r="H69" s="88" t="s">
        <v>32</v>
      </c>
      <c r="I69" s="31"/>
      <c r="J69" s="33" t="s">
        <v>34</v>
      </c>
      <c r="K69" s="31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7">
        <f>IF(B71&lt;E11,-(1-(B71/E11)),IF(B71=E11,"0%",(B71/E11)-1))</f>
        <v>-1</v>
      </c>
      <c r="F71" s="28">
        <f>+$H$47*B71</f>
        <v>0</v>
      </c>
      <c r="H71" s="29">
        <f>+F71-$B$47</f>
        <v>0</v>
      </c>
      <c r="I71" s="14"/>
      <c r="J71" s="2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4" t="s">
        <v>35</v>
      </c>
      <c r="E76" s="94"/>
      <c r="F76" s="94"/>
      <c r="G76" s="94"/>
      <c r="H76" s="94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90" customHeight="1">
      <c r="B78" s="17"/>
      <c r="C78" s="17"/>
      <c r="D78" s="19" t="s">
        <v>36</v>
      </c>
      <c r="E78" s="20" t="s">
        <v>37</v>
      </c>
      <c r="F78" s="21" t="s">
        <v>38</v>
      </c>
      <c r="G78" s="21" t="s">
        <v>39</v>
      </c>
      <c r="H78" s="22" t="s">
        <v>40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92" t="s">
        <v>41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42</v>
      </c>
      <c r="C91" s="17"/>
      <c r="D91" s="26"/>
      <c r="E91" s="17"/>
      <c r="F91" s="17"/>
      <c r="G91" s="17"/>
      <c r="H91" s="17"/>
      <c r="I91" s="17"/>
      <c r="J91" s="17"/>
    </row>
    <row r="92" spans="2:10">
      <c r="B92" s="17" t="s">
        <v>43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44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vLiwIUsKO0opBa/ILSyvtKkXMDgiYpyirc899FLPPRdNmMt5MO3cSNtC6Q630ZbG55b6Z3TXFBPm+zTiKqwCNQ==" saltValue="GsiyZNNKJMV9ZynOkkDWGw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53:I53"/>
    <mergeCell ref="B62:J62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2024-09-13T15:17:33Z</dcterms:modified>
</cp:coreProperties>
</file>