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5A5ED080-7C67-45D0-BF43-8A5C10F1520E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G23" i="5" l="1"/>
  <c r="B47" i="5" s="1"/>
  <c r="E79" i="5"/>
  <c r="D71" i="5"/>
  <c r="G11" i="5" l="1"/>
  <c r="D47" i="5" s="1"/>
  <c r="F47" i="5" l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<sst xmlns="http://schemas.openxmlformats.org/spreadsheetml/2006/main" count="46" uniqueCount="45">
  <si>
    <t>SIMULA O TEU INVESTIMENTO (EUR)</t>
  </si>
  <si>
    <t>Preenche apenas as células em azul turquesa</t>
  </si>
  <si>
    <t>Desconto</t>
  </si>
  <si>
    <t xml:space="preserve"> Salário anual bruto (premios/bónus incluidos)</t>
  </si>
  <si>
    <t>Quantia máxima autorizada  (1)</t>
  </si>
  <si>
    <r>
      <rPr>
        <b/>
        <u/>
        <sz val="18"/>
        <color rgb="FF000059"/>
        <rFont val="Century Gothic"/>
        <family val="2"/>
      </rPr>
      <t>Passo 2 :</t>
    </r>
    <r>
      <rPr>
        <b/>
        <sz val="18"/>
        <color rgb="FF000059"/>
        <rFont val="Century Gothic"/>
        <family val="2"/>
      </rPr>
      <t xml:space="preserve"> Insere a quantia que gostarias de investir (respeitando a quantia autorizada)</t>
    </r>
  </si>
  <si>
    <t>Min €50 | Max 1/4 do salário anual bruto (com limite de €50,000)</t>
  </si>
  <si>
    <t xml:space="preserve">Quantia que gostaria investir </t>
  </si>
  <si>
    <r>
      <rPr>
        <b/>
        <u/>
        <sz val="18"/>
        <color rgb="FF000059"/>
        <rFont val="Century Gothic"/>
        <family val="2"/>
      </rPr>
      <t>Passo 3 :</t>
    </r>
    <r>
      <rPr>
        <b/>
        <sz val="18"/>
        <color rgb="FF000059"/>
        <rFont val="Century Gothic"/>
        <family val="2"/>
      </rPr>
      <t xml:space="preserve"> Visualiza o teu investimento após a subscrição</t>
    </r>
  </si>
  <si>
    <t>Quantia Investida</t>
  </si>
  <si>
    <t>(com quantia máxima autorizada)</t>
  </si>
  <si>
    <t>Nº de ações</t>
  </si>
  <si>
    <t>(com desconto sobre o preço de referência)</t>
  </si>
  <si>
    <t>Nº de ações oferecidas</t>
  </si>
  <si>
    <t>(ações gratuitas) (2)</t>
  </si>
  <si>
    <t xml:space="preserve">Nº total </t>
  </si>
  <si>
    <t>de ações investidas</t>
  </si>
  <si>
    <t xml:space="preserve">Quantia total </t>
  </si>
  <si>
    <t>investida (3)</t>
  </si>
  <si>
    <t>Vantagens (desconto e ações gratuitas) do teu investimento :</t>
  </si>
  <si>
    <r>
      <rPr>
        <b/>
        <u/>
        <sz val="18"/>
        <color rgb="FF000059"/>
        <rFont val="Century Gothic"/>
        <family val="2"/>
      </rPr>
      <t>Passo 4 :</t>
    </r>
    <r>
      <rPr>
        <b/>
        <sz val="18"/>
        <color rgb="FF000059"/>
        <rFont val="Century Gothic"/>
        <family val="2"/>
      </rPr>
      <t xml:space="preserve"> Simula o teu investimento inserindo um preço estimado (da ação) </t>
    </r>
    <r>
      <rPr>
        <b/>
        <u/>
        <sz val="18"/>
        <color rgb="FF000059"/>
        <rFont val="Century Gothic"/>
        <family val="2"/>
      </rPr>
      <t xml:space="preserve">até ao fim do periodo de bloqueio </t>
    </r>
  </si>
  <si>
    <t>(Duração de 3 anos excepto no caso de reembolso antecipado)</t>
  </si>
  <si>
    <t>O teu investimento acompanhará a evolução do preço das ações da Elis, tanto para cima como para baixo. Ele está, portanto, exposto ao risco de perda de capital.</t>
  </si>
  <si>
    <t>Preço estimado das ações Elis</t>
  </si>
  <si>
    <t>na data de vencimento</t>
  </si>
  <si>
    <t>Evolução da ação</t>
  </si>
  <si>
    <t xml:space="preserve">Valor final estimado </t>
  </si>
  <si>
    <t>do invetimento</t>
  </si>
  <si>
    <t>Ganho</t>
  </si>
  <si>
    <t>total estimado</t>
  </si>
  <si>
    <t>Ganho total estimado como %</t>
  </si>
  <si>
    <t>do investimento inicial</t>
  </si>
  <si>
    <t>TABELA DE FLUTUAÇÃO DO PREÇO DAS AÇÕES</t>
  </si>
  <si>
    <t>Evolução das ações na data de vencimento</t>
  </si>
  <si>
    <t>Preço estimado das ações na data de vencimento</t>
  </si>
  <si>
    <t>Valor final estimado do invetimento</t>
  </si>
  <si>
    <t>Ganho total estimado</t>
  </si>
  <si>
    <t>Ganho total estimado como % do investimento inicial</t>
  </si>
  <si>
    <t>Nota: Todos os montantes e potenciais lucros não incluem quaisquer impostos e contribuições sociais.</t>
  </si>
  <si>
    <t>(2) 1 ação oferecida por 10 ações compradas</t>
  </si>
  <si>
    <t>(3) calculado com base no número total de ações investidas com o preço de referência da ação</t>
  </si>
  <si>
    <r>
      <rPr>
        <b/>
        <u/>
        <sz val="18"/>
        <color rgb="FF000059"/>
        <rFont val="Century Gothic"/>
        <family val="2"/>
      </rPr>
      <t>Passo 1</t>
    </r>
    <r>
      <rPr>
        <b/>
        <sz val="18"/>
        <color rgb="FF000059"/>
        <rFont val="Century Gothic"/>
        <family val="2"/>
      </rPr>
      <t xml:space="preserve"> : Insere o valor do salário anual bruto (premios/bónus incluidos) para 2026</t>
    </r>
  </si>
  <si>
    <t>(1) correspondente a 25% do salário bruto anual estimado para 2026 (incluindo os bónus) até ao limite de 50 000 euros (montante máximo autorizado a investir)</t>
  </si>
  <si>
    <t>Preço de referência</t>
  </si>
  <si>
    <t>Preço de subscrição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</si>
</sst>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i/>
      <sz val="11"/>
      <color rgb="FF000059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6" fontId="36" fillId="0" borderId="0" xfId="1" applyNumberFormat="1" applyFont="1" applyFill="1" applyBorder="1" applyProtection="1"/>
    <xf numFmtId="44" fontId="36" fillId="0" borderId="0" xfId="1" applyFont="1" applyFill="1" applyBorder="1" applyProtection="1"/>
    <xf numFmtId="1" fontId="36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0" fillId="0" borderId="0" xfId="0" applyFont="1"/>
    <xf numFmtId="0" fontId="3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6" fontId="34" fillId="0" borderId="0" xfId="1" applyNumberFormat="1" applyFont="1" applyFill="1" applyBorder="1" applyProtection="1"/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9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horizontal="center" vertic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7" fillId="5" borderId="0" xfId="0" applyFont="1" applyFill="1" applyAlignment="1">
      <alignment horizontal="center"/>
    </xf>
    <xf numFmtId="8" fontId="18" fillId="0" borderId="0" xfId="1" applyNumberFormat="1" applyFont="1" applyFill="1" applyAlignment="1" applyProtection="1">
      <alignment horizontal="left" vertical="center"/>
    </xf>
    <xf numFmtId="0" fontId="40" fillId="0" borderId="0" xfId="4" applyFont="1" applyFill="1" applyBorder="1" applyAlignment="1" applyProtection="1">
      <alignment horizontal="left" wrapText="1"/>
    </xf>
    <xf numFmtId="44" fontId="40" fillId="0" borderId="0" xfId="1" applyFont="1" applyBorder="1" applyAlignment="1" applyProtection="1">
      <alignment horizontal="left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152839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1800974</xdr:colOff>
      <xdr:row>8</xdr:row>
      <xdr:rowOff>198531</xdr:rowOff>
    </xdr:from>
    <xdr:to>
      <xdr:col>4</xdr:col>
      <xdr:colOff>1229473</xdr:colOff>
      <xdr:row>12</xdr:row>
      <xdr:rowOff>88153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753849" y="2603594"/>
          <a:ext cx="1333499" cy="1104059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456357</xdr:colOff>
      <xdr:row>9</xdr:row>
      <xdr:rowOff>11807</xdr:rowOff>
    </xdr:from>
    <xdr:to>
      <xdr:col>5</xdr:col>
      <xdr:colOff>1487698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66857" y="2678807"/>
          <a:ext cx="1031341" cy="942698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263086</xdr:colOff>
      <xdr:row>8</xdr:row>
      <xdr:rowOff>217488</xdr:rowOff>
    </xdr:from>
    <xdr:to>
      <xdr:col>6</xdr:col>
      <xdr:colOff>1503362</xdr:colOff>
      <xdr:row>12</xdr:row>
      <xdr:rowOff>67235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50024" y="2622551"/>
          <a:ext cx="1240276" cy="1064184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772322</xdr:colOff>
      <xdr:row>54</xdr:row>
      <xdr:rowOff>25066</xdr:rowOff>
    </xdr:from>
    <xdr:to>
      <xdr:col>4</xdr:col>
      <xdr:colOff>1321010</xdr:colOff>
      <xdr:row>57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4057" y="132480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21</xdr:row>
      <xdr:rowOff>68072</xdr:rowOff>
    </xdr:from>
    <xdr:to>
      <xdr:col>4</xdr:col>
      <xdr:colOff>170184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589513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704272</xdr:colOff>
      <xdr:row>45</xdr:row>
      <xdr:rowOff>71083</xdr:rowOff>
    </xdr:from>
    <xdr:to>
      <xdr:col>2</xdr:col>
      <xdr:colOff>126232</xdr:colOff>
      <xdr:row>47</xdr:row>
      <xdr:rowOff>134471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04272" y="11344201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45</xdr:row>
      <xdr:rowOff>80210</xdr:rowOff>
    </xdr:from>
    <xdr:to>
      <xdr:col>4</xdr:col>
      <xdr:colOff>1077094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1093411</xdr:colOff>
      <xdr:row>47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69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670655</xdr:colOff>
      <xdr:row>69</xdr:row>
      <xdr:rowOff>59876</xdr:rowOff>
    </xdr:from>
    <xdr:to>
      <xdr:col>2</xdr:col>
      <xdr:colOff>92615</xdr:colOff>
      <xdr:row>71</xdr:row>
      <xdr:rowOff>134470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70655" y="17238494"/>
          <a:ext cx="1831225" cy="556447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661147</xdr:colOff>
      <xdr:row>69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69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100852</xdr:colOff>
      <xdr:row>53</xdr:row>
      <xdr:rowOff>168088</xdr:rowOff>
    </xdr:from>
    <xdr:to>
      <xdr:col>6</xdr:col>
      <xdr:colOff>754902</xdr:colOff>
      <xdr:row>57</xdr:row>
      <xdr:rowOff>48745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5352" y="13200529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1688913</xdr:colOff>
      <xdr:row>1</xdr:row>
      <xdr:rowOff>67236</xdr:rowOff>
    </xdr:from>
    <xdr:ext cx="5973238" cy="941412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589A3ED-47BB-40A8-B45E-1D7E0C1959AD}"/>
            </a:ext>
          </a:extLst>
        </xdr:cNvPr>
        <xdr:cNvSpPr/>
      </xdr:nvSpPr>
      <xdr:spPr>
        <a:xfrm>
          <a:off x="5644589" y="246530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5</xdr:col>
      <xdr:colOff>1717105</xdr:colOff>
      <xdr:row>21</xdr:row>
      <xdr:rowOff>77570</xdr:rowOff>
    </xdr:from>
    <xdr:to>
      <xdr:col>7</xdr:col>
      <xdr:colOff>167515</xdr:colOff>
      <xdr:row>23</xdr:row>
      <xdr:rowOff>190500</xdr:rowOff>
    </xdr:to>
    <xdr:sp macro="" textlink="">
      <xdr:nvSpPr>
        <xdr:cNvPr id="14" name="Rectangle : coins arrondis 13">
          <a:extLst>
            <a:ext uri="{FF2B5EF4-FFF2-40B4-BE49-F238E27FC236}">
              <a16:creationId xmlns:a16="http://schemas.microsoft.com/office/drawing/2014/main" id="{A9BC4E66-087D-497D-A2BF-D2092A124AEA}"/>
            </a:ext>
          </a:extLst>
        </xdr:cNvPr>
        <xdr:cNvSpPr/>
      </xdr:nvSpPr>
      <xdr:spPr>
        <a:xfrm>
          <a:off x="9180223" y="5904629"/>
          <a:ext cx="2002674" cy="61719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1796492</xdr:colOff>
      <xdr:row>33</xdr:row>
      <xdr:rowOff>29972</xdr:rowOff>
    </xdr:from>
    <xdr:to>
      <xdr:col>6</xdr:col>
      <xdr:colOff>64848</xdr:colOff>
      <xdr:row>35</xdr:row>
      <xdr:rowOff>177321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3FDA5FEB-499C-47DB-8AA0-EF3ADFD55CB1}"/>
            </a:ext>
          </a:extLst>
        </xdr:cNvPr>
        <xdr:cNvSpPr/>
      </xdr:nvSpPr>
      <xdr:spPr>
        <a:xfrm>
          <a:off x="7388227" y="8546443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1360937</xdr:colOff>
      <xdr:row>45</xdr:row>
      <xdr:rowOff>66601</xdr:rowOff>
    </xdr:from>
    <xdr:to>
      <xdr:col>4</xdr:col>
      <xdr:colOff>9692</xdr:colOff>
      <xdr:row>47</xdr:row>
      <xdr:rowOff>129989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D6311DFA-1BF2-4397-B092-7D4ED886D66A}"/>
            </a:ext>
          </a:extLst>
        </xdr:cNvPr>
        <xdr:cNvSpPr/>
      </xdr:nvSpPr>
      <xdr:spPr>
        <a:xfrm>
          <a:off x="3770202" y="11339719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548</xdr:colOff>
      <xdr:row>45</xdr:row>
      <xdr:rowOff>62119</xdr:rowOff>
    </xdr:from>
    <xdr:to>
      <xdr:col>5</xdr:col>
      <xdr:colOff>1831773</xdr:colOff>
      <xdr:row>47</xdr:row>
      <xdr:rowOff>125507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B5E1DC2C-D918-4565-AFDD-AB3FB6F8186D}"/>
            </a:ext>
          </a:extLst>
        </xdr:cNvPr>
        <xdr:cNvSpPr/>
      </xdr:nvSpPr>
      <xdr:spPr>
        <a:xfrm>
          <a:off x="7463666" y="1133523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1643338</xdr:colOff>
      <xdr:row>45</xdr:row>
      <xdr:rowOff>68842</xdr:rowOff>
    </xdr:from>
    <xdr:to>
      <xdr:col>8</xdr:col>
      <xdr:colOff>101592</xdr:colOff>
      <xdr:row>47</xdr:row>
      <xdr:rowOff>132230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F4355261-11E1-4F0A-888C-CB3A9E88263F}"/>
            </a:ext>
          </a:extLst>
        </xdr:cNvPr>
        <xdr:cNvSpPr/>
      </xdr:nvSpPr>
      <xdr:spPr>
        <a:xfrm>
          <a:off x="10977838" y="11341960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1504392</xdr:colOff>
      <xdr:row>45</xdr:row>
      <xdr:rowOff>64359</xdr:rowOff>
    </xdr:from>
    <xdr:to>
      <xdr:col>10</xdr:col>
      <xdr:colOff>254000</xdr:colOff>
      <xdr:row>47</xdr:row>
      <xdr:rowOff>127747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8AC83158-E068-4ECE-9B02-BC81EF7059AB}"/>
            </a:ext>
          </a:extLst>
        </xdr:cNvPr>
        <xdr:cNvSpPr/>
      </xdr:nvSpPr>
      <xdr:spPr>
        <a:xfrm>
          <a:off x="14211863" y="1133747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1360944</xdr:colOff>
      <xdr:row>69</xdr:row>
      <xdr:rowOff>66601</xdr:rowOff>
    </xdr:from>
    <xdr:to>
      <xdr:col>4</xdr:col>
      <xdr:colOff>9699</xdr:colOff>
      <xdr:row>71</xdr:row>
      <xdr:rowOff>129989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58F36816-57A3-4274-A3C5-44B9A156326D}"/>
            </a:ext>
          </a:extLst>
        </xdr:cNvPr>
        <xdr:cNvSpPr/>
      </xdr:nvSpPr>
      <xdr:spPr>
        <a:xfrm>
          <a:off x="3770209" y="17245219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67792</xdr:colOff>
      <xdr:row>69</xdr:row>
      <xdr:rowOff>62119</xdr:rowOff>
    </xdr:from>
    <xdr:to>
      <xdr:col>6</xdr:col>
      <xdr:colOff>27635</xdr:colOff>
      <xdr:row>71</xdr:row>
      <xdr:rowOff>125507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F41DAC6A-4314-481D-A010-45D601939335}"/>
            </a:ext>
          </a:extLst>
        </xdr:cNvPr>
        <xdr:cNvSpPr/>
      </xdr:nvSpPr>
      <xdr:spPr>
        <a:xfrm>
          <a:off x="7530910" y="17240737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1620932</xdr:colOff>
      <xdr:row>69</xdr:row>
      <xdr:rowOff>68843</xdr:rowOff>
    </xdr:from>
    <xdr:to>
      <xdr:col>8</xdr:col>
      <xdr:colOff>79186</xdr:colOff>
      <xdr:row>71</xdr:row>
      <xdr:rowOff>132231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0B7E0368-9E18-4F64-9DA3-9575FC4E6A14}"/>
            </a:ext>
          </a:extLst>
        </xdr:cNvPr>
        <xdr:cNvSpPr/>
      </xdr:nvSpPr>
      <xdr:spPr>
        <a:xfrm>
          <a:off x="10955432" y="17247461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1493192</xdr:colOff>
      <xdr:row>69</xdr:row>
      <xdr:rowOff>64361</xdr:rowOff>
    </xdr:from>
    <xdr:to>
      <xdr:col>10</xdr:col>
      <xdr:colOff>242800</xdr:colOff>
      <xdr:row>71</xdr:row>
      <xdr:rowOff>127749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BD2D13A8-3C34-4502-A696-038F4D35EE7A}"/>
            </a:ext>
          </a:extLst>
        </xdr:cNvPr>
        <xdr:cNvSpPr/>
      </xdr:nvSpPr>
      <xdr:spPr>
        <a:xfrm>
          <a:off x="14200663" y="17242979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990972</xdr:colOff>
      <xdr:row>2</xdr:row>
      <xdr:rowOff>8030</xdr:rowOff>
    </xdr:from>
    <xdr:to>
      <xdr:col>10</xdr:col>
      <xdr:colOff>160058</xdr:colOff>
      <xdr:row>3</xdr:row>
      <xdr:rowOff>174109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9CF5250-B9AB-47DD-97F6-21F76E6A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303560" y="366618"/>
          <a:ext cx="2393205" cy="782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40" zoomScaleNormal="40" workbookViewId="0">
      <selection activeCell="D23" sqref="D23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7.1796875" customWidth="1"/>
    <col min="5" max="5" width="28" customWidth="1"/>
    <col min="6" max="6" width="28.1796875" customWidth="1"/>
    <col min="7" max="7" width="25.1796875" customWidth="1"/>
    <col min="8" max="8" width="25.453125" customWidth="1"/>
    <col min="9" max="9" width="26.1796875" customWidth="1"/>
    <col min="10" max="10" width="20" customWidth="1"/>
    <col min="11" max="11" width="15.453125" bestFit="1" customWidth="1"/>
    <col min="12" max="12" width="23.54296875" customWidth="1"/>
  </cols>
  <sheetData>
    <row r="3" spans="1:10" ht="49">
      <c r="D3" s="25"/>
      <c r="F3" s="26"/>
    </row>
    <row r="4" spans="1:10" ht="33.5">
      <c r="B4" s="27"/>
      <c r="C4" s="27"/>
      <c r="D4" s="28"/>
      <c r="F4" s="29" t="s">
        <v>0</v>
      </c>
    </row>
    <row r="5" spans="1:10">
      <c r="A5" s="30"/>
      <c r="B5" s="31"/>
      <c r="C5" s="31"/>
      <c r="D5" s="27"/>
    </row>
    <row r="6" spans="1:10" ht="21">
      <c r="A6" s="30"/>
      <c r="B6" s="31"/>
      <c r="C6" s="31"/>
      <c r="D6" s="27"/>
      <c r="E6" s="32"/>
      <c r="F6" s="33" t="s">
        <v>1</v>
      </c>
      <c r="H6" s="34"/>
    </row>
    <row r="7" spans="1:10" ht="21">
      <c r="A7" s="30"/>
      <c r="B7" s="35"/>
      <c r="C7" s="36"/>
      <c r="D7" s="27"/>
      <c r="H7" s="37"/>
      <c r="I7" s="38"/>
      <c r="J7" s="39"/>
    </row>
    <row r="8" spans="1:10" s="42" customFormat="1" ht="21">
      <c r="A8" s="40"/>
      <c r="B8" s="15"/>
      <c r="C8" s="16"/>
      <c r="D8" s="41"/>
    </row>
    <row r="9" spans="1:10" s="42" customFormat="1" ht="21">
      <c r="A9" s="40"/>
      <c r="B9" s="15"/>
      <c r="C9" s="16"/>
      <c r="D9" s="41"/>
    </row>
    <row r="10" spans="1:10" s="42" customFormat="1" ht="21">
      <c r="A10" s="40"/>
      <c r="B10" s="15"/>
      <c r="C10" s="16"/>
      <c r="D10" s="41"/>
    </row>
    <row r="11" spans="1:10" ht="35">
      <c r="B11" s="27"/>
      <c r="C11" s="17"/>
      <c r="D11" s="89" t="s">
        <v>43</v>
      </c>
      <c r="E11" s="87">
        <v>23.98</v>
      </c>
      <c r="F11" s="43">
        <v>0.3</v>
      </c>
      <c r="G11" s="44">
        <f>ROUNDUP(E11-(E11*F11),2)</f>
        <v>16.790000000000003</v>
      </c>
      <c r="H11" s="88" t="s">
        <v>44</v>
      </c>
    </row>
    <row r="12" spans="1:10" ht="18.5">
      <c r="C12" s="18"/>
      <c r="D12" s="19"/>
      <c r="H12" s="20"/>
    </row>
    <row r="13" spans="1:10" ht="27.75" customHeight="1">
      <c r="C13" s="18"/>
      <c r="D13" s="19"/>
      <c r="F13" s="45" t="s">
        <v>2</v>
      </c>
      <c r="H13" s="20"/>
    </row>
    <row r="14" spans="1:10">
      <c r="D14" s="46"/>
    </row>
    <row r="19" spans="3:9" ht="35.25" customHeight="1">
      <c r="C19" s="83" t="s">
        <v>41</v>
      </c>
      <c r="D19" s="83"/>
      <c r="E19" s="83"/>
      <c r="F19" s="83"/>
      <c r="G19" s="83"/>
      <c r="H19" s="83"/>
      <c r="I19" s="83"/>
    </row>
    <row r="21" spans="3:9" ht="17.5">
      <c r="C21" s="32"/>
      <c r="D21" s="48" t="s">
        <v>3</v>
      </c>
      <c r="E21" s="32"/>
      <c r="F21" s="32"/>
      <c r="G21" s="49" t="s">
        <v>4</v>
      </c>
      <c r="H21" s="32"/>
    </row>
    <row r="22" spans="3:9">
      <c r="C22" s="32"/>
      <c r="D22" s="32"/>
      <c r="E22" s="32"/>
      <c r="F22" s="32"/>
      <c r="G22" s="32"/>
      <c r="H22" s="32"/>
    </row>
    <row r="23" spans="3:9" ht="22.5">
      <c r="C23" s="32"/>
      <c r="D23" s="21"/>
      <c r="E23" s="32"/>
      <c r="F23" s="32"/>
      <c r="G23" s="50">
        <f>IF(D23/4&gt;50000,50000,D23/4)</f>
        <v>0</v>
      </c>
      <c r="H23" s="32"/>
    </row>
    <row r="24" spans="3:9">
      <c r="C24" s="32"/>
      <c r="D24" s="32"/>
      <c r="E24" s="32"/>
      <c r="F24" s="32"/>
      <c r="G24" s="32"/>
      <c r="H24" s="32"/>
    </row>
    <row r="25" spans="3:9">
      <c r="C25" s="32"/>
      <c r="D25" s="32"/>
      <c r="E25" s="32"/>
      <c r="F25" s="32"/>
      <c r="G25" s="32"/>
      <c r="H25" s="32"/>
    </row>
    <row r="26" spans="3:9">
      <c r="C26" s="32"/>
      <c r="D26" s="32"/>
      <c r="E26" s="32"/>
      <c r="F26" s="32"/>
      <c r="G26" s="32"/>
      <c r="H26" s="32"/>
    </row>
    <row r="29" spans="3:9" ht="22.5" customHeight="1">
      <c r="C29" s="83" t="s">
        <v>5</v>
      </c>
      <c r="D29" s="83"/>
      <c r="E29" s="83"/>
      <c r="F29" s="83"/>
      <c r="G29" s="83"/>
      <c r="H29" s="83"/>
      <c r="I29" s="83"/>
    </row>
    <row r="30" spans="3:9" ht="15" customHeight="1">
      <c r="E30" s="32"/>
      <c r="F30" s="51" t="s">
        <v>6</v>
      </c>
      <c r="G30" s="52"/>
      <c r="H30" s="53"/>
    </row>
    <row r="31" spans="3:9" ht="19">
      <c r="E31" s="32"/>
      <c r="F31" s="52"/>
      <c r="G31" s="52"/>
      <c r="H31" s="53"/>
    </row>
    <row r="32" spans="3:9">
      <c r="E32" s="32"/>
      <c r="F32" s="32"/>
      <c r="G32" s="32"/>
    </row>
    <row r="33" spans="2:11" ht="17.5">
      <c r="E33" s="32"/>
      <c r="F33" s="48" t="s">
        <v>7</v>
      </c>
      <c r="G33" s="32"/>
    </row>
    <row r="34" spans="2:11">
      <c r="E34" s="32"/>
      <c r="F34" s="32"/>
      <c r="G34" s="32"/>
    </row>
    <row r="35" spans="2:11" ht="19.5">
      <c r="E35" s="32"/>
      <c r="F35" s="22"/>
      <c r="G35" s="32"/>
    </row>
    <row r="36" spans="2:11">
      <c r="E36" s="32"/>
      <c r="F36" s="32"/>
      <c r="G36" s="32"/>
    </row>
    <row r="37" spans="2:11" ht="15.5">
      <c r="E37" s="32"/>
      <c r="F37" s="54" t="str">
        <f>IF(F35&lt;50,"Valor indicado inferior ao mínimo exigido",IF(F35&gt;50000,"Valor máximo não respeitado",IF(F35&gt;G23,"Valor máximo não respeitado","")))</f>
        <v>Valor indicado inferior ao mínimo exigido</v>
      </c>
      <c r="G37" s="32"/>
    </row>
    <row r="38" spans="2:11">
      <c r="E38" s="32"/>
      <c r="F38" s="32"/>
      <c r="G38" s="32"/>
    </row>
    <row r="39" spans="2:11">
      <c r="E39" s="32"/>
      <c r="F39" s="32"/>
      <c r="G39" s="32"/>
    </row>
    <row r="41" spans="2:11" ht="22.5" customHeight="1">
      <c r="C41" s="83" t="s">
        <v>8</v>
      </c>
      <c r="D41" s="83"/>
      <c r="E41" s="83"/>
      <c r="F41" s="83"/>
      <c r="G41" s="83"/>
      <c r="H41" s="83"/>
      <c r="I41" s="83"/>
    </row>
    <row r="42" spans="2:11" ht="22.5" customHeight="1">
      <c r="C42" s="47"/>
      <c r="D42" s="47"/>
      <c r="E42" s="47"/>
      <c r="F42" s="47"/>
      <c r="G42" s="47"/>
      <c r="H42" s="47"/>
      <c r="I42" s="47"/>
    </row>
    <row r="44" spans="2:11" ht="17.5">
      <c r="B44" s="55" t="s">
        <v>9</v>
      </c>
      <c r="C44" s="32"/>
      <c r="D44" s="49" t="s">
        <v>11</v>
      </c>
      <c r="E44" s="32"/>
      <c r="F44" s="49" t="s">
        <v>13</v>
      </c>
      <c r="G44" s="32"/>
      <c r="H44" s="49" t="s">
        <v>15</v>
      </c>
      <c r="I44" s="32"/>
      <c r="J44" s="49" t="s">
        <v>17</v>
      </c>
      <c r="K44" s="32"/>
    </row>
    <row r="45" spans="2:11" ht="17.5">
      <c r="B45" s="56" t="s">
        <v>10</v>
      </c>
      <c r="C45" s="32"/>
      <c r="D45" s="56" t="s">
        <v>12</v>
      </c>
      <c r="E45" s="32"/>
      <c r="F45" s="57" t="s">
        <v>14</v>
      </c>
      <c r="G45" s="32"/>
      <c r="H45" s="49" t="s">
        <v>16</v>
      </c>
      <c r="I45" s="32"/>
      <c r="J45" s="49" t="s">
        <v>18</v>
      </c>
      <c r="K45" s="32"/>
    </row>
    <row r="47" spans="2:11" ht="23.5">
      <c r="B47" s="12">
        <f>IF(F35&gt;G23,G23,F35)</f>
        <v>0</v>
      </c>
      <c r="D47" s="14">
        <f>ROUNDDOWN(+B47/G11,0)</f>
        <v>0</v>
      </c>
      <c r="F47" s="14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2"/>
      <c r="C51" s="32"/>
      <c r="D51" s="32"/>
      <c r="E51" s="32"/>
      <c r="F51" s="32"/>
      <c r="G51" s="32"/>
      <c r="H51" s="58"/>
      <c r="I51" s="32"/>
      <c r="J51" s="32"/>
    </row>
    <row r="52" spans="2:10" ht="16">
      <c r="B52" s="85"/>
      <c r="C52" s="85"/>
      <c r="D52" s="85"/>
      <c r="E52" s="85"/>
      <c r="F52" s="85"/>
      <c r="G52" s="85"/>
      <c r="H52" s="85"/>
      <c r="I52" s="85"/>
      <c r="J52" s="85"/>
    </row>
    <row r="53" spans="2:10" ht="23">
      <c r="C53" s="86" t="s">
        <v>19</v>
      </c>
      <c r="D53" s="86"/>
      <c r="E53" s="86"/>
      <c r="F53" s="86"/>
      <c r="G53" s="86"/>
      <c r="H53" s="86"/>
      <c r="I53" s="86"/>
    </row>
    <row r="54" spans="2:10">
      <c r="C54" s="59"/>
      <c r="D54" s="59"/>
      <c r="E54" s="59"/>
      <c r="F54" s="59"/>
      <c r="G54" s="59"/>
      <c r="H54" s="59"/>
      <c r="I54" s="59"/>
    </row>
    <row r="55" spans="2:10">
      <c r="C55" s="59"/>
      <c r="D55" s="59"/>
      <c r="E55" s="59"/>
      <c r="F55" s="59"/>
      <c r="G55" s="59"/>
      <c r="H55" s="59"/>
      <c r="I55" s="59"/>
    </row>
    <row r="56" spans="2:10" ht="17">
      <c r="B56" s="60"/>
      <c r="C56" s="61"/>
      <c r="D56" s="59"/>
      <c r="E56" s="61"/>
      <c r="F56" s="61"/>
      <c r="G56" s="61"/>
      <c r="H56" s="59"/>
      <c r="I56" s="61"/>
      <c r="J56" s="60"/>
    </row>
    <row r="57" spans="2:10" ht="15.65" customHeight="1">
      <c r="C57" s="59"/>
      <c r="D57" s="59"/>
      <c r="E57" s="59"/>
      <c r="F57" s="59"/>
      <c r="G57" s="59"/>
      <c r="H57" s="59"/>
      <c r="I57" s="59"/>
    </row>
    <row r="58" spans="2:10" ht="15.5">
      <c r="C58" s="59"/>
      <c r="D58" s="59"/>
      <c r="E58" s="62"/>
      <c r="F58" s="59"/>
      <c r="G58" s="62"/>
      <c r="H58" s="59"/>
      <c r="I58" s="59"/>
    </row>
    <row r="59" spans="2:10" ht="25">
      <c r="C59" s="59"/>
      <c r="D59" s="59"/>
      <c r="E59" s="63">
        <f>+J47-B47</f>
        <v>0</v>
      </c>
      <c r="F59" s="64"/>
      <c r="G59" s="23" t="e">
        <f>E59/B47</f>
        <v>#DIV/0!</v>
      </c>
      <c r="H59" s="65"/>
      <c r="I59" s="59"/>
      <c r="J59" s="66"/>
    </row>
    <row r="60" spans="2:10" ht="25">
      <c r="C60" s="59"/>
      <c r="D60" s="59"/>
      <c r="E60" s="63"/>
      <c r="F60" s="67"/>
      <c r="G60" s="24"/>
      <c r="H60" s="24"/>
      <c r="I60" s="59"/>
    </row>
    <row r="61" spans="2:10" ht="25">
      <c r="E61" s="68"/>
      <c r="F61" s="37"/>
      <c r="G61" s="5"/>
      <c r="H61" s="69"/>
    </row>
    <row r="62" spans="2:10" ht="22.5" customHeight="1">
      <c r="B62" s="83" t="s">
        <v>20</v>
      </c>
      <c r="C62" s="83"/>
      <c r="D62" s="83"/>
      <c r="E62" s="83"/>
      <c r="F62" s="83"/>
      <c r="G62" s="83"/>
      <c r="H62" s="83"/>
      <c r="I62" s="83"/>
      <c r="J62" s="83"/>
    </row>
    <row r="63" spans="2:10" ht="25.5">
      <c r="E63" s="68"/>
      <c r="F63" s="70" t="s">
        <v>21</v>
      </c>
      <c r="G63" s="5"/>
      <c r="H63" s="69"/>
    </row>
    <row r="64" spans="2:10" ht="25">
      <c r="E64" s="68"/>
      <c r="F64" s="37"/>
      <c r="G64" s="5"/>
      <c r="H64" s="69"/>
    </row>
    <row r="65" spans="2:11" ht="17.5">
      <c r="B65" s="32"/>
      <c r="C65" s="32"/>
      <c r="D65" s="32"/>
      <c r="E65" s="71"/>
      <c r="F65" s="72" t="s">
        <v>22</v>
      </c>
      <c r="G65" s="32"/>
      <c r="H65" s="58"/>
      <c r="I65" s="32"/>
      <c r="J65" s="32"/>
      <c r="K65" s="32"/>
    </row>
    <row r="66" spans="2:11" ht="17.5">
      <c r="B66" s="32"/>
      <c r="C66" s="32"/>
      <c r="D66" s="32"/>
      <c r="E66" s="71"/>
      <c r="F66" s="72"/>
      <c r="G66" s="32"/>
      <c r="H66" s="58"/>
      <c r="I66" s="32"/>
      <c r="J66" s="32"/>
      <c r="K66" s="32"/>
    </row>
    <row r="67" spans="2:11" ht="17.5">
      <c r="B67" s="32"/>
      <c r="C67" s="32"/>
      <c r="D67" s="32"/>
      <c r="E67" s="71"/>
      <c r="F67" s="72"/>
      <c r="G67" s="32"/>
      <c r="H67" s="58"/>
      <c r="I67" s="32"/>
      <c r="J67" s="32"/>
      <c r="K67" s="32"/>
    </row>
    <row r="68" spans="2:11" ht="17.5">
      <c r="B68" s="48" t="s">
        <v>23</v>
      </c>
      <c r="C68" s="32"/>
      <c r="D68" s="49" t="s">
        <v>25</v>
      </c>
      <c r="E68" s="32"/>
      <c r="F68" s="49" t="s">
        <v>26</v>
      </c>
      <c r="G68" s="32"/>
      <c r="H68" s="55" t="s">
        <v>28</v>
      </c>
      <c r="I68" s="32"/>
      <c r="J68" s="49" t="s">
        <v>30</v>
      </c>
      <c r="K68" s="32"/>
    </row>
    <row r="69" spans="2:11" ht="17.5">
      <c r="B69" s="48" t="s">
        <v>24</v>
      </c>
      <c r="C69" s="32"/>
      <c r="D69" s="49" t="s">
        <v>24</v>
      </c>
      <c r="E69" s="32"/>
      <c r="F69" s="55" t="s">
        <v>27</v>
      </c>
      <c r="G69" s="32"/>
      <c r="H69" s="55" t="s">
        <v>29</v>
      </c>
      <c r="I69" s="32"/>
      <c r="J69" s="49" t="s">
        <v>31</v>
      </c>
      <c r="K69" s="32"/>
    </row>
    <row r="71" spans="2:11" ht="23.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11" t="e">
        <f>+H71/B47</f>
        <v>#DIV/0!</v>
      </c>
    </row>
    <row r="73" spans="2:11">
      <c r="H73" s="69"/>
    </row>
    <row r="74" spans="2:11">
      <c r="B74" s="32"/>
      <c r="C74" s="32"/>
      <c r="D74" s="32"/>
      <c r="E74" s="32"/>
      <c r="F74" s="32"/>
      <c r="G74" s="32"/>
      <c r="H74" s="32"/>
      <c r="I74" s="32"/>
      <c r="J74" s="32"/>
    </row>
    <row r="75" spans="2:11">
      <c r="B75" s="32"/>
      <c r="C75" s="32"/>
      <c r="D75" s="32"/>
      <c r="E75" s="32"/>
      <c r="F75" s="32"/>
      <c r="G75" s="32"/>
      <c r="H75" s="32"/>
      <c r="I75" s="32"/>
      <c r="J75" s="32"/>
    </row>
    <row r="76" spans="2:11" ht="23.5">
      <c r="B76" s="32"/>
      <c r="C76" s="32"/>
      <c r="D76" s="84" t="s">
        <v>32</v>
      </c>
      <c r="E76" s="84"/>
      <c r="F76" s="84"/>
      <c r="G76" s="84"/>
      <c r="H76" s="84"/>
      <c r="I76" s="32"/>
      <c r="J76" s="32"/>
    </row>
    <row r="77" spans="2:11" ht="12" customHeight="1">
      <c r="B77" s="32"/>
      <c r="C77" s="32"/>
      <c r="D77" s="73"/>
      <c r="E77" s="73"/>
      <c r="F77" s="73"/>
      <c r="G77" s="73"/>
      <c r="H77" s="73"/>
      <c r="I77" s="32"/>
      <c r="J77" s="32"/>
    </row>
    <row r="78" spans="2:11" ht="90" customHeight="1">
      <c r="B78" s="32"/>
      <c r="C78" s="32"/>
      <c r="D78" s="74" t="s">
        <v>33</v>
      </c>
      <c r="E78" s="75" t="s">
        <v>34</v>
      </c>
      <c r="F78" s="76" t="s">
        <v>35</v>
      </c>
      <c r="G78" s="76" t="s">
        <v>36</v>
      </c>
      <c r="H78" s="77" t="s">
        <v>37</v>
      </c>
      <c r="I78" s="32"/>
      <c r="J78" s="32"/>
    </row>
    <row r="79" spans="2:11" ht="16">
      <c r="B79" s="32"/>
      <c r="C79" s="32"/>
      <c r="D79" s="8">
        <v>-0.4</v>
      </c>
      <c r="E79" s="2">
        <f>+$E$11*(1+D79)</f>
        <v>14.388</v>
      </c>
      <c r="F79" s="78">
        <f>+$H$47*E79</f>
        <v>0</v>
      </c>
      <c r="G79" s="79">
        <f>+F79-$B$47</f>
        <v>0</v>
      </c>
      <c r="H79" s="1" t="e">
        <f>+G79/$B$47</f>
        <v>#DIV/0!</v>
      </c>
      <c r="I79" s="32"/>
      <c r="J79" s="32"/>
    </row>
    <row r="80" spans="2:11" ht="16">
      <c r="B80" s="32"/>
      <c r="C80" s="32"/>
      <c r="D80" s="8">
        <v>-0.3</v>
      </c>
      <c r="E80" s="3">
        <f t="shared" ref="E80:E86" si="0">+$E$11*(1+D80)</f>
        <v>16.785999999999998</v>
      </c>
      <c r="F80" s="79">
        <f t="shared" ref="F80:F86" si="1">+$H$47*E80</f>
        <v>0</v>
      </c>
      <c r="G80" s="79">
        <f t="shared" ref="G80:G86" si="2">+F80-$B$47</f>
        <v>0</v>
      </c>
      <c r="H80" s="1" t="e">
        <f t="shared" ref="H80:H86" si="3">+G80/$B$47</f>
        <v>#DIV/0!</v>
      </c>
      <c r="I80" s="32"/>
      <c r="J80" s="32"/>
    </row>
    <row r="81" spans="2:10" ht="16">
      <c r="B81" s="32"/>
      <c r="C81" s="32"/>
      <c r="D81" s="8">
        <v>-0.2</v>
      </c>
      <c r="E81" s="3">
        <f t="shared" si="0"/>
        <v>19.184000000000001</v>
      </c>
      <c r="F81" s="79">
        <f t="shared" si="1"/>
        <v>0</v>
      </c>
      <c r="G81" s="79">
        <f t="shared" si="2"/>
        <v>0</v>
      </c>
      <c r="H81" s="1" t="e">
        <f t="shared" si="3"/>
        <v>#DIV/0!</v>
      </c>
      <c r="I81" s="32"/>
      <c r="J81" s="32"/>
    </row>
    <row r="82" spans="2:10" ht="16">
      <c r="B82" s="32"/>
      <c r="C82" s="32"/>
      <c r="D82" s="8">
        <v>-0.1</v>
      </c>
      <c r="E82" s="3">
        <f t="shared" si="0"/>
        <v>21.582000000000001</v>
      </c>
      <c r="F82" s="79">
        <f t="shared" si="1"/>
        <v>0</v>
      </c>
      <c r="G82" s="79">
        <f t="shared" si="2"/>
        <v>0</v>
      </c>
      <c r="H82" s="1" t="e">
        <f t="shared" si="3"/>
        <v>#DIV/0!</v>
      </c>
      <c r="I82" s="32"/>
      <c r="J82" s="32"/>
    </row>
    <row r="83" spans="2:10" ht="16">
      <c r="B83" s="32"/>
      <c r="C83" s="32"/>
      <c r="D83" s="9">
        <v>0</v>
      </c>
      <c r="E83" s="4">
        <f t="shared" si="0"/>
        <v>23.98</v>
      </c>
      <c r="F83" s="80">
        <f t="shared" si="1"/>
        <v>0</v>
      </c>
      <c r="G83" s="80">
        <f t="shared" si="2"/>
        <v>0</v>
      </c>
      <c r="H83" s="7" t="e">
        <f t="shared" si="3"/>
        <v>#DIV/0!</v>
      </c>
      <c r="I83" s="32"/>
      <c r="J83" s="32"/>
    </row>
    <row r="84" spans="2:10" ht="16">
      <c r="B84" s="32"/>
      <c r="C84" s="32"/>
      <c r="D84" s="10">
        <v>0.1</v>
      </c>
      <c r="E84" s="3">
        <f t="shared" si="0"/>
        <v>26.378000000000004</v>
      </c>
      <c r="F84" s="79">
        <f t="shared" si="1"/>
        <v>0</v>
      </c>
      <c r="G84" s="79">
        <f t="shared" si="2"/>
        <v>0</v>
      </c>
      <c r="H84" s="1" t="e">
        <f t="shared" si="3"/>
        <v>#DIV/0!</v>
      </c>
      <c r="I84" s="32"/>
      <c r="J84" s="32"/>
    </row>
    <row r="85" spans="2:10" ht="16">
      <c r="B85" s="32"/>
      <c r="C85" s="32"/>
      <c r="D85" s="10">
        <v>0.2</v>
      </c>
      <c r="E85" s="3">
        <f t="shared" si="0"/>
        <v>28.776</v>
      </c>
      <c r="F85" s="79">
        <f t="shared" si="1"/>
        <v>0</v>
      </c>
      <c r="G85" s="79">
        <f t="shared" si="2"/>
        <v>0</v>
      </c>
      <c r="H85" s="1" t="e">
        <f t="shared" si="3"/>
        <v>#DIV/0!</v>
      </c>
      <c r="I85" s="32"/>
      <c r="J85" s="32"/>
    </row>
    <row r="86" spans="2:10" ht="16">
      <c r="B86" s="32"/>
      <c r="C86" s="32"/>
      <c r="D86" s="10">
        <v>0.3</v>
      </c>
      <c r="E86" s="3">
        <f t="shared" si="0"/>
        <v>31.174000000000003</v>
      </c>
      <c r="F86" s="79">
        <f t="shared" si="1"/>
        <v>0</v>
      </c>
      <c r="G86" s="79">
        <f t="shared" si="2"/>
        <v>0</v>
      </c>
      <c r="H86" s="1" t="e">
        <f t="shared" si="3"/>
        <v>#DIV/0!</v>
      </c>
      <c r="I86" s="32"/>
      <c r="J86" s="32"/>
    </row>
    <row r="87" spans="2:10">
      <c r="B87" s="32"/>
      <c r="C87" s="32"/>
      <c r="D87" s="32"/>
      <c r="E87" s="32"/>
      <c r="F87" s="32"/>
      <c r="G87" s="32"/>
      <c r="H87" s="32"/>
      <c r="I87" s="32"/>
      <c r="J87" s="32"/>
    </row>
    <row r="88" spans="2:10">
      <c r="B88" s="32"/>
      <c r="C88" s="32"/>
      <c r="D88" s="32"/>
      <c r="E88" s="32"/>
      <c r="F88" s="32"/>
      <c r="G88" s="32"/>
      <c r="H88" s="32"/>
      <c r="I88" s="32"/>
      <c r="J88" s="32"/>
    </row>
    <row r="89" spans="2:10" ht="23.5">
      <c r="B89" s="81" t="s">
        <v>38</v>
      </c>
      <c r="C89" s="32"/>
      <c r="D89" s="32"/>
      <c r="E89" s="32"/>
      <c r="F89" s="32"/>
      <c r="G89" s="32"/>
      <c r="H89" s="32"/>
      <c r="I89" s="32"/>
      <c r="J89" s="32"/>
    </row>
    <row r="90" spans="2:10">
      <c r="B90" s="32"/>
      <c r="C90" s="32"/>
      <c r="D90" s="32"/>
      <c r="E90" s="32"/>
      <c r="F90" s="32"/>
      <c r="G90" s="32"/>
      <c r="H90" s="32"/>
      <c r="I90" s="32"/>
      <c r="J90" s="32"/>
    </row>
    <row r="91" spans="2:10">
      <c r="B91" s="32" t="s">
        <v>42</v>
      </c>
      <c r="C91" s="32"/>
      <c r="D91" s="82"/>
      <c r="E91" s="32"/>
      <c r="F91" s="32"/>
      <c r="G91" s="32"/>
      <c r="H91" s="32"/>
      <c r="I91" s="32"/>
      <c r="J91" s="32"/>
    </row>
    <row r="92" spans="2:10">
      <c r="B92" s="32" t="s">
        <v>39</v>
      </c>
      <c r="C92" s="32"/>
      <c r="D92" s="32"/>
      <c r="E92" s="32"/>
      <c r="F92" s="32"/>
      <c r="G92" s="32"/>
      <c r="H92" s="32"/>
      <c r="I92" s="32"/>
      <c r="J92" s="32"/>
    </row>
    <row r="93" spans="2:10">
      <c r="B93" s="32" t="s">
        <v>40</v>
      </c>
      <c r="C93" s="32"/>
      <c r="D93" s="32"/>
      <c r="E93" s="32"/>
      <c r="F93" s="32"/>
      <c r="G93" s="32"/>
      <c r="H93" s="32"/>
      <c r="I93" s="32"/>
      <c r="J93" s="32"/>
    </row>
  </sheetData>
  <sheetProtection algorithmName="SHA-512" hashValue="Gn9o/84bkxqUOB/H2S5iO+lS/bDDtPT+j2SHdFSQZTqX/rHxMs6JJMQbVLB+rHWde07+Tpjh/XsuVJaNd3IIMQ==" saltValue="3CfZiuQCNwNCy51exTUgEA==" spinCount="100000" sheet="1" objects="1" scenarios="1" selectLockedCells="1"/>
  <mergeCells count="7">
    <mergeCell ref="C29:I29"/>
    <mergeCell ref="C41:I41"/>
    <mergeCell ref="C19:I19"/>
    <mergeCell ref="D76:H76"/>
    <mergeCell ref="B52:J52"/>
    <mergeCell ref="C53:I53"/>
    <mergeCell ref="B62:J62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ée un document." ma:contentTypeScope="" ma:versionID="511ea00a264d7bc40be74d79c8f96bc4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79c6f477ecd3d037287c8ec19500f1c3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Props1.xml><?xml version="1.0" encoding="utf-8"?>
<ds:datastoreItem xmlns:ds="http://schemas.openxmlformats.org/officeDocument/2006/customXml" ds:itemID="{F8B12C3B-EE51-4A10-9F0E-2D05B3195D02}"/>
</file>

<file path=customXml/itemProps2.xml><?xml version="1.0" encoding="utf-8"?>
<ds:datastoreItem xmlns:ds="http://schemas.openxmlformats.org/officeDocument/2006/customXml" ds:itemID="{3F4BF98E-2AA3-427A-943B-CDE9C2AD5BDF}"/>
</file>

<file path=customXml/itemProps3.xml><?xml version="1.0" encoding="utf-8"?>
<ds:datastoreItem xmlns:ds="http://schemas.openxmlformats.org/officeDocument/2006/customXml" ds:itemID="{B02BDACF-C38A-48DD-92DD-B91EB5C75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